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activeTab="1"/>
  </bookViews>
  <sheets>
    <sheet name="記入例" sheetId="3" r:id="rId1"/>
    <sheet name="小学校（小学部）用" sheetId="1" r:id="rId2"/>
    <sheet name="中学校（中学部）用" sheetId="2" r:id="rId3"/>
  </sheets>
  <definedNames>
    <definedName name="_xlnm.Print_Area" localSheetId="1">'小学校（小学部）用'!$A$1:$BO$52</definedName>
    <definedName name="_xlnm.Print_Area" localSheetId="2">'中学校（中学部）用'!$A$1:$BO$52</definedName>
    <definedName name="_xlnm.Print_Area" localSheetId="0">記入例!$A$1:$BO$52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<sst xmlns="http://schemas.openxmlformats.org/spreadsheetml/2006/main" xmlns:r="http://schemas.openxmlformats.org/officeDocument/2006/relationships" count="23" uniqueCount="23">
  <si>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t>
  </si>
  <si>
    <t>・上記について、保護者の住所変更(秩父市内間の変更は除く)があった場合、保健給食課にお問い合わせください。</t>
    <rPh sb="1" eb="3">
      <t>じょうき</t>
    </rPh>
    <rPh sb="8" eb="11">
      <t>ほごしゃ</t>
    </rPh>
    <rPh sb="12" eb="14">
      <t>じゅうしょ</t>
    </rPh>
    <rPh sb="14" eb="16">
      <t>へんこう</t>
    </rPh>
    <rPh sb="17" eb="20">
      <t>ちちぶし</t>
    </rPh>
    <rPh sb="20" eb="21">
      <t>ない</t>
    </rPh>
    <rPh sb="21" eb="22">
      <t>かん</t>
    </rPh>
    <rPh sb="23" eb="25">
      <t>へんこう</t>
    </rPh>
    <rPh sb="26" eb="27">
      <t>のぞ</t>
    </rPh>
    <rPh sb="33" eb="35">
      <t>ばあい</t>
    </rPh>
    <rPh sb="36" eb="41">
      <t>ほけんきゅうしょくか</t>
    </rPh>
    <rPh sb="43" eb="44">
      <t>と</t>
    </rPh>
    <rPh sb="45" eb="46">
      <t>あ</t>
    </rPh>
    <phoneticPr fontId="1" type="Hiragana"/>
  </si>
  <si>
    <t>＝</t>
  </si>
  <si>
    <t>１　給食費を入力してください。</t>
    <rPh sb="2" eb="4">
      <t>きゅうしょく</t>
    </rPh>
    <rPh sb="4" eb="5">
      <t>ひ</t>
    </rPh>
    <rPh sb="6" eb="8">
      <t>にゅうりょく</t>
    </rPh>
    <phoneticPr fontId="1" type="Hiragana"/>
  </si>
  <si>
    <t>区分Ⅰ</t>
    <rPh sb="0" eb="2">
      <t>くぶん</t>
    </rPh>
    <phoneticPr fontId="1" type="Hiragana"/>
  </si>
  <si>
    <t>請求書に記入する金額</t>
    <rPh sb="0" eb="3">
      <t>せいきゅうしょ</t>
    </rPh>
    <rPh sb="4" eb="6">
      <t>きにゅう</t>
    </rPh>
    <rPh sb="8" eb="10">
      <t>きんがく</t>
    </rPh>
    <phoneticPr fontId="1" type="Hiragana"/>
  </si>
  <si>
    <t>特別支援教育就学奨励費区分</t>
    <rPh sb="11" eb="13">
      <t>くぶん</t>
    </rPh>
    <phoneticPr fontId="1" type="Hiragana"/>
  </si>
  <si>
    <t>【補助金額】</t>
    <rPh sb="1" eb="3">
      <t>ほじょ</t>
    </rPh>
    <rPh sb="3" eb="4">
      <t>きん</t>
    </rPh>
    <rPh sb="4" eb="5">
      <t>がく</t>
    </rPh>
    <phoneticPr fontId="1" type="Hiragana"/>
  </si>
  <si>
    <t>受給してない</t>
    <rPh sb="0" eb="2">
      <t>じゅきゅう</t>
    </rPh>
    <phoneticPr fontId="1" type="Hiragana"/>
  </si>
  <si>
    <t>区分Ⅲ</t>
    <rPh sb="0" eb="2">
      <t>くぶん</t>
    </rPh>
    <phoneticPr fontId="1" type="Hiragana"/>
  </si>
  <si>
    <t>【給食費】</t>
    <rPh sb="1" eb="3">
      <t>きゅうしょく</t>
    </rPh>
    <rPh sb="3" eb="4">
      <t>ひ</t>
    </rPh>
    <phoneticPr fontId="1" type="Hiragana"/>
  </si>
  <si>
    <t>区分Ⅱ</t>
    <rPh sb="0" eb="2">
      <t>くぶん</t>
    </rPh>
    <phoneticPr fontId="1" type="Hiragana"/>
  </si>
  <si>
    <t>２　特別支援教育就学奨励費区分を選択してください。</t>
    <rPh sb="16" eb="18">
      <t>せんたく</t>
    </rPh>
    <phoneticPr fontId="1" type="Hiragana"/>
  </si>
  <si>
    <t>３　請求書に記入する金額</t>
    <rPh sb="2" eb="5">
      <t>せいきゅうしょ</t>
    </rPh>
    <rPh sb="6" eb="8">
      <t>きにゅう</t>
    </rPh>
    <rPh sb="10" eb="12">
      <t>きんがく</t>
    </rPh>
    <phoneticPr fontId="1" type="Hiragana"/>
  </si>
  <si>
    <t>補助金額算定シート（小学校（小等部）用）</t>
    <rPh sb="0" eb="3">
      <t>ほじょきん</t>
    </rPh>
    <rPh sb="3" eb="4">
      <t>がく</t>
    </rPh>
    <rPh sb="4" eb="6">
      <t>さんてい</t>
    </rPh>
    <rPh sb="10" eb="13">
      <t>しょうがっこう</t>
    </rPh>
    <rPh sb="14" eb="15">
      <t>しょう</t>
    </rPh>
    <rPh sb="15" eb="16">
      <t>とう</t>
    </rPh>
    <rPh sb="16" eb="17">
      <t>ぶ</t>
    </rPh>
    <rPh sb="18" eb="19">
      <t>よう</t>
    </rPh>
    <phoneticPr fontId="1" type="Hiragana"/>
  </si>
  <si>
    <t>【補助率】</t>
    <rPh sb="1" eb="3">
      <t>ほじょ</t>
    </rPh>
    <rPh sb="3" eb="4">
      <t>りつ</t>
    </rPh>
    <phoneticPr fontId="1" type="Hiragana"/>
  </si>
  <si>
    <t>補助金額算定シート（中学校（中等部）用）</t>
    <rPh sb="0" eb="3">
      <t>ほじょきん</t>
    </rPh>
    <rPh sb="3" eb="4">
      <t>がく</t>
    </rPh>
    <rPh sb="4" eb="6">
      <t>さんてい</t>
    </rPh>
    <rPh sb="10" eb="11">
      <t>ちゅう</t>
    </rPh>
    <rPh sb="11" eb="13">
      <t>がっこう</t>
    </rPh>
    <rPh sb="14" eb="15">
      <t>ちゅう</t>
    </rPh>
    <rPh sb="15" eb="16">
      <t>とう</t>
    </rPh>
    <rPh sb="16" eb="17">
      <t>ぶ</t>
    </rPh>
    <rPh sb="18" eb="19">
      <t>よう</t>
    </rPh>
    <phoneticPr fontId="1" type="Hiragana"/>
  </si>
  <si>
    <t>＜入力方法＞</t>
    <rPh sb="1" eb="3">
      <t>にゅうりょく</t>
    </rPh>
    <rPh sb="3" eb="5">
      <t>ほうほう</t>
    </rPh>
    <phoneticPr fontId="1" type="Hiragana"/>
  </si>
  <si>
    <t>　・黄色に塗りつぶしてある場所に入力してください。</t>
    <rPh sb="2" eb="4">
      <t>きいろ</t>
    </rPh>
    <rPh sb="5" eb="6">
      <t>ぬ</t>
    </rPh>
    <rPh sb="13" eb="15">
      <t>ばしょ</t>
    </rPh>
    <rPh sb="16" eb="18">
      <t>にゅうりょく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</si>
  <si>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</si>
  <si>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補助金額算定シート（小学校（小等部）用）　記入例</t>
    <rPh sb="0" eb="3">
      <t>ほじょきん</t>
    </rPh>
    <rPh sb="3" eb="4">
      <t>がく</t>
    </rPh>
    <rPh sb="4" eb="6">
      <t>さんてい</t>
    </rPh>
    <rPh sb="10" eb="13">
      <t>しょうがっこう</t>
    </rPh>
    <rPh sb="14" eb="15">
      <t>しょう</t>
    </rPh>
    <rPh sb="15" eb="16">
      <t>とう</t>
    </rPh>
    <rPh sb="16" eb="17">
      <t>ぶ</t>
    </rPh>
    <rPh sb="18" eb="19">
      <t>よう</t>
    </rPh>
    <rPh sb="21" eb="23">
      <t>きにゅう</t>
    </rPh>
    <rPh sb="23" eb="24">
      <t>れい</t>
    </rPh>
    <phoneticPr fontId="1" type="Hiragana"/>
  </si>
  <si>
    <t>＜このシートの記入にあたって＞</t>
    <rPh sb="7" eb="9">
      <t>きにゅう</t>
    </rPh>
    <phoneticPr fontId="1" type="Hiragana"/>
  </si>
  <si>
    <t>・保護者の住所が、令和4年度中に秩父市に転入、または、秩父市外に転出が無い場合に使用してください。</t>
    <rPh sb="1" eb="4">
      <t>ほごしゃ</t>
    </rPh>
    <rPh sb="5" eb="7">
      <t>じゅうしょ</t>
    </rPh>
    <rPh sb="9" eb="10">
      <t>れい</t>
    </rPh>
    <rPh sb="10" eb="11">
      <t>わ</t>
    </rPh>
    <rPh sb="12" eb="13">
      <t>ねん</t>
    </rPh>
    <rPh sb="13" eb="14">
      <t>ど</t>
    </rPh>
    <rPh sb="14" eb="15">
      <t>ちゅう</t>
    </rPh>
    <rPh sb="16" eb="19">
      <t>ちちぶし</t>
    </rPh>
    <rPh sb="20" eb="22">
      <t>てんにゅう</t>
    </rPh>
    <rPh sb="27" eb="31">
      <t>ちちぶしがい</t>
    </rPh>
    <rPh sb="32" eb="34">
      <t>てんしゅつ</t>
    </rPh>
    <rPh sb="35" eb="36">
      <t>な</t>
    </rPh>
    <rPh sb="37" eb="39">
      <t>ばあい</t>
    </rPh>
    <rPh sb="40" eb="42">
      <t>しよう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</si>
</sst>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1">
    <font>
      <sz val="11"/>
      <color theme="1"/>
      <name val="ＭＳ Ｐゴシック"/>
      <family val="3"/>
      <scheme val="minor"/>
    </font>
    <font>
      <sz val="6"/>
      <color auto="1"/>
      <name val="ＭＳ Ｐゴシック"/>
      <family val="3"/>
    </font>
    <font>
      <sz val="28"/>
      <color theme="1"/>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45"/>
      <color rgb="FFFF0000"/>
      <name val="ＭＳ Ｐゴシック"/>
      <family val="3"/>
      <scheme val="minor"/>
    </font>
    <font>
      <b/>
      <sz val="28"/>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pplyBorder="1" applyAlignment="1">
      <alignment horizontal="center" vertical="top"/>
    </xf>
    <xf numFmtId="0" fontId="3" fillId="0" borderId="0" xfId="0" applyFont="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2" fillId="0" borderId="0" xfId="0" applyFont="1" applyAlignment="1">
      <alignment horizontal="center" vertical="center"/>
    </xf>
    <xf numFmtId="0" fontId="5"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176" fontId="8" fillId="0" borderId="6" xfId="0" quotePrefix="1" applyNumberFormat="1" applyFont="1" applyFill="1" applyBorder="1" applyAlignment="1">
      <alignment horizontal="center" vertical="center" shrinkToFit="1"/>
    </xf>
    <xf numFmtId="176" fontId="8" fillId="0" borderId="7" xfId="0" quotePrefix="1" applyNumberFormat="1" applyFont="1" applyFill="1" applyBorder="1" applyAlignment="1">
      <alignment horizontal="center" vertical="center" shrinkToFit="1"/>
    </xf>
    <xf numFmtId="176" fontId="8" fillId="0" borderId="8" xfId="0" quotePrefix="1" applyNumberFormat="1" applyFont="1" applyFill="1" applyBorder="1" applyAlignment="1">
      <alignment horizontal="center" vertical="center" shrinkToFit="1"/>
    </xf>
    <xf numFmtId="176" fontId="8" fillId="0" borderId="9" xfId="0" quotePrefix="1" applyNumberFormat="1" applyFont="1" applyFill="1" applyBorder="1" applyAlignment="1">
      <alignment horizontal="center" vertical="center" shrinkToFit="1"/>
    </xf>
    <xf numFmtId="176" fontId="8" fillId="0" borderId="0" xfId="0" quotePrefix="1" applyNumberFormat="1" applyFont="1" applyFill="1" applyBorder="1" applyAlignment="1">
      <alignment horizontal="center" vertical="center" shrinkToFit="1"/>
    </xf>
    <xf numFmtId="176" fontId="8"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9" fillId="0" borderId="11"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8" fillId="0" borderId="11" xfId="0" quotePrefix="1" applyNumberFormat="1" applyFont="1" applyFill="1" applyBorder="1" applyAlignment="1">
      <alignment horizontal="center" vertical="center" shrinkToFit="1"/>
    </xf>
    <xf numFmtId="176" fontId="8" fillId="0" borderId="12" xfId="0" quotePrefix="1" applyNumberFormat="1" applyFont="1" applyFill="1" applyBorder="1" applyAlignment="1">
      <alignment horizontal="center" vertical="center" shrinkToFit="1"/>
    </xf>
    <xf numFmtId="176" fontId="8" fillId="0" borderId="13" xfId="0" quotePrefix="1" applyNumberFormat="1" applyFont="1" applyFill="1" applyBorder="1" applyAlignment="1">
      <alignment horizontal="center" vertical="center" shrinkToFit="1"/>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176" fontId="2" fillId="0" borderId="0"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ysClr val="windowText" lastClr="000000"/>
              </a:solidFill>
            </a:rPr>
            <a:t>徴収給食費(③)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23</xdr:col>
      <xdr:colOff>104775</xdr:colOff>
      <xdr:row>11</xdr:row>
      <xdr:rowOff>94615</xdr:rowOff>
    </xdr:from>
    <xdr:to xmlns:xdr="http://schemas.openxmlformats.org/drawingml/2006/spreadsheetDrawing">
      <xdr:col>50</xdr:col>
      <xdr:colOff>57150</xdr:colOff>
      <xdr:row>21</xdr:row>
      <xdr:rowOff>85090</xdr:rowOff>
    </xdr:to>
    <xdr:sp macro="" textlink="">
      <xdr:nvSpPr>
        <xdr:cNvPr id="4" name="図形 3"/>
        <xdr:cNvSpPr/>
      </xdr:nvSpPr>
      <xdr:spPr>
        <a:xfrm>
          <a:off x="3609975" y="1904365"/>
          <a:ext cx="4067175" cy="1323975"/>
        </a:xfrm>
        <a:prstGeom prst="wedgeRectCallout">
          <a:avLst>
            <a:gd name="adj1" fmla="val 46338"/>
            <a:gd name="adj2" fmla="val 101843"/>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特別支援学校以外→「受給してない」を選択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a:t>特別支援学校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53</xdr:col>
      <xdr:colOff>123825</xdr:colOff>
      <xdr:row>16</xdr:row>
      <xdr:rowOff>75565</xdr:rowOff>
    </xdr:from>
    <xdr:to xmlns:xdr="http://schemas.openxmlformats.org/drawingml/2006/spreadsheetDrawing">
      <xdr:col>65</xdr:col>
      <xdr:colOff>38100</xdr:colOff>
      <xdr:row>24</xdr:row>
      <xdr:rowOff>19050</xdr:rowOff>
    </xdr:to>
    <xdr:sp macro="" textlink="">
      <xdr:nvSpPr>
        <xdr:cNvPr id="5" name="図形 4"/>
        <xdr:cNvSpPr/>
      </xdr:nvSpPr>
      <xdr:spPr>
        <a:xfrm>
          <a:off x="8201025" y="2552065"/>
          <a:ext cx="1743075" cy="1010285"/>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56</xdr:col>
      <xdr:colOff>47625</xdr:colOff>
      <xdr:row>10</xdr:row>
      <xdr:rowOff>38735</xdr:rowOff>
    </xdr:from>
    <xdr:to xmlns:xdr="http://schemas.openxmlformats.org/drawingml/2006/spreadsheetDrawing">
      <xdr:col>64</xdr:col>
      <xdr:colOff>85725</xdr:colOff>
      <xdr:row>13</xdr:row>
      <xdr:rowOff>114935</xdr:rowOff>
    </xdr:to>
    <xdr:sp macro="" textlink="">
      <xdr:nvSpPr>
        <xdr:cNvPr id="6" name="図形 5"/>
        <xdr:cNvSpPr/>
      </xdr:nvSpPr>
      <xdr:spPr>
        <a:xfrm>
          <a:off x="8582025" y="1715135"/>
          <a:ext cx="1257300" cy="47625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twoCellAnchor>
    <xdr:from xmlns:xdr="http://schemas.openxmlformats.org/drawingml/2006/spreadsheetDrawing">
      <xdr:col>56</xdr:col>
      <xdr:colOff>19050</xdr:colOff>
      <xdr:row>40</xdr:row>
      <xdr:rowOff>66675</xdr:rowOff>
    </xdr:from>
    <xdr:to xmlns:xdr="http://schemas.openxmlformats.org/drawingml/2006/spreadsheetDrawing">
      <xdr:col>64</xdr:col>
      <xdr:colOff>57150</xdr:colOff>
      <xdr:row>44</xdr:row>
      <xdr:rowOff>10160</xdr:rowOff>
    </xdr:to>
    <xdr:sp macro="" textlink="">
      <xdr:nvSpPr>
        <xdr:cNvPr id="7" name="図形 7"/>
        <xdr:cNvSpPr/>
      </xdr:nvSpPr>
      <xdr:spPr>
        <a:xfrm>
          <a:off x="8553450" y="5743575"/>
          <a:ext cx="1257300" cy="476885"/>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「在籍証明書及び給食費納付計画書」の「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56"/>
  <sheetViews>
    <sheetView view="pageBreakPreview" topLeftCell="A19" zoomScaleSheetLayoutView="100" workbookViewId="0">
      <selection activeCell="Z7" sqref="Z7"/>
    </sheetView>
  </sheetViews>
  <sheetFormatPr defaultRowHeight="10.5" customHeight="1"/>
  <cols>
    <col min="1" max="16384" width="2" style="1" customWidth="1"/>
  </cols>
  <sheetData>
    <row r="1" spans="1:83" ht="10.5" customHeight="1">
      <c r="A1" s="2" t="s">
        <v>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22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IF(P15&gt;=54000,24300,ROUNDDOWN(P15*0.45,0))</f>
        <v>23850</v>
      </c>
      <c r="BT9" s="71"/>
      <c r="BU9" s="71"/>
      <c r="BV9" s="71"/>
      <c r="BW9" s="71"/>
      <c r="BX9" s="71"/>
      <c r="BY9" s="71"/>
      <c r="BZ9" s="71"/>
      <c r="CA9" s="71"/>
      <c r="CB9" s="71"/>
      <c r="CC9" s="71"/>
      <c r="CD9" s="75"/>
    </row>
    <row r="10" spans="1:83" ht="10.5" customHeight="1">
      <c r="A10" s="8" t="s">
        <v>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10</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7</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v>53000</v>
      </c>
      <c r="Q15" s="37"/>
      <c r="R15" s="37"/>
      <c r="S15" s="37"/>
      <c r="T15" s="37"/>
      <c r="U15" s="37"/>
      <c r="V15" s="37"/>
      <c r="W15" s="37"/>
      <c r="X15" s="37"/>
      <c r="Y15" s="37"/>
      <c r="Z15" s="37"/>
      <c r="AA15" s="37"/>
      <c r="AB15" s="37"/>
      <c r="AC15" s="37"/>
      <c r="AD15" s="40"/>
      <c r="AF15" s="14" t="s">
        <v>0</v>
      </c>
      <c r="AG15" s="14"/>
      <c r="AH15" s="14"/>
      <c r="AI15" s="14"/>
      <c r="AK15" s="49">
        <v>45</v>
      </c>
      <c r="AL15" s="52"/>
      <c r="AM15" s="52"/>
      <c r="AN15" s="52"/>
      <c r="AO15" s="52"/>
      <c r="AP15" s="52"/>
      <c r="AQ15" s="52"/>
      <c r="AR15" s="56"/>
      <c r="AT15" s="14" t="s">
        <v>2</v>
      </c>
      <c r="AU15" s="14"/>
      <c r="AV15" s="14"/>
      <c r="AW15" s="14"/>
      <c r="AY15" s="68">
        <f>MIN(BS9,24300)</f>
        <v>23850</v>
      </c>
      <c r="AZ15" s="71"/>
      <c r="BA15" s="71"/>
      <c r="BB15" s="71"/>
      <c r="BC15" s="71"/>
      <c r="BD15" s="71"/>
      <c r="BE15" s="71"/>
      <c r="BF15" s="71"/>
      <c r="BG15" s="71"/>
      <c r="BH15" s="71"/>
      <c r="BI15" s="71"/>
      <c r="BJ15" s="75"/>
      <c r="BN15" s="9"/>
      <c r="BO15" s="9"/>
      <c r="BS15" s="90">
        <f>AY15</f>
        <v>23850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12</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t="s">
        <v>11</v>
      </c>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1" t="s">
        <v>8</v>
      </c>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1" t="s">
        <v>4</v>
      </c>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1" t="s">
        <v>11</v>
      </c>
    </row>
    <row r="33" spans="1:90" ht="10.5" customHeight="1">
      <c r="BR33" s="1" t="s">
        <v>9</v>
      </c>
    </row>
    <row r="34" spans="1:90" ht="10.5" customHeight="1">
      <c r="BR34" s="14">
        <f>IF(AS28="区分Ⅰ",0,IF(AS28="区分Ⅱ",BS15/2,BS15))</f>
        <v>11925</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f>IF(AS28="","",IF(ROUNDDOWN(BR34,0)&gt;24300,24300,ROUNDDOWN(BR34,0)))</f>
        <v>11925</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1: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1:64" ht="10.5" customHeight="1"/>
    <row r="54" spans="1:64" s="1" customFormat="1" ht="42" customHeight="1">
      <c r="A54" s="1" t="s">
        <v>17</v>
      </c>
    </row>
    <row r="55" spans="1:64" s="1" customFormat="1" ht="46.5" customHeight="1">
      <c r="A55" s="1" t="s">
        <v>18</v>
      </c>
    </row>
    <row r="56" spans="1:64" s="1" customFormat="1" ht="46.5" customHeight="1">
      <c r="A56" s="1" t="s">
        <v>19</v>
      </c>
    </row>
    <row r="57" spans="1: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49"/>
  <sheetViews>
    <sheetView tabSelected="1" view="pageBreakPreview" zoomScaleSheetLayoutView="100" workbookViewId="0">
      <selection activeCell="H8" sqref="H8"/>
    </sheetView>
  </sheetViews>
  <sheetFormatPr defaultRowHeight="10.5" customHeight="1"/>
  <cols>
    <col min="1" max="16384" width="2" style="1" customWidth="1"/>
  </cols>
  <sheetData>
    <row r="1" spans="1:83" ht="10.5" customHeight="1">
      <c r="A1" s="2" t="s">
        <v>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22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IF(P15&gt;=54000,24300,ROUNDDOWN(P15*0.45,0))</f>
        <v>0</v>
      </c>
      <c r="BT9" s="71"/>
      <c r="BU9" s="71"/>
      <c r="BV9" s="71"/>
      <c r="BW9" s="71"/>
      <c r="BX9" s="71"/>
      <c r="BY9" s="71"/>
      <c r="BZ9" s="71"/>
      <c r="CA9" s="71"/>
      <c r="CB9" s="71"/>
      <c r="CC9" s="71"/>
      <c r="CD9" s="75"/>
    </row>
    <row r="10" spans="1:83" ht="10.5" customHeight="1">
      <c r="A10" s="8" t="s">
        <v>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10</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7</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45</v>
      </c>
      <c r="AL15" s="52"/>
      <c r="AM15" s="52"/>
      <c r="AN15" s="52"/>
      <c r="AO15" s="52"/>
      <c r="AP15" s="52"/>
      <c r="AQ15" s="52"/>
      <c r="AR15" s="56"/>
      <c r="AT15" s="14" t="s">
        <v>2</v>
      </c>
      <c r="AU15" s="14"/>
      <c r="AV15" s="14"/>
      <c r="AW15" s="14"/>
      <c r="AY15" s="68">
        <f>MIN(BS9,24300)</f>
        <v>0</v>
      </c>
      <c r="AZ15" s="71"/>
      <c r="BA15" s="71"/>
      <c r="BB15" s="71"/>
      <c r="BC15" s="71"/>
      <c r="BD15" s="71"/>
      <c r="BE15" s="71"/>
      <c r="BF15" s="71"/>
      <c r="BG15" s="71"/>
      <c r="BH15" s="71"/>
      <c r="BI15" s="71"/>
      <c r="BJ15" s="75"/>
      <c r="BN15" s="9"/>
      <c r="BO15" s="9"/>
      <c r="BS15" s="90">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12</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1" t="s">
        <v>8</v>
      </c>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1" t="s">
        <v>4</v>
      </c>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1" t="s">
        <v>11</v>
      </c>
    </row>
    <row r="33" spans="1:90" ht="10.5" customHeight="1">
      <c r="BR33" s="1" t="s">
        <v>9</v>
      </c>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t="str">
        <f>IF(AS28="","",IF(ROUNDDOWN(BR34,0)&gt;24300,24300,ROUNDDOWN(BR34,0)))</f>
        <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49"/>
  <sheetViews>
    <sheetView view="pageBreakPreview" zoomScaleSheetLayoutView="100" workbookViewId="0">
      <selection activeCell="A6" sqref="A6:BO8"/>
    </sheetView>
  </sheetViews>
  <sheetFormatPr defaultRowHeight="10.5" customHeight="1"/>
  <cols>
    <col min="1" max="16384" width="2" style="1" customWidth="1"/>
  </cols>
  <sheetData>
    <row r="1" spans="1:83" ht="10.5" customHeight="1">
      <c r="A1" s="2" t="s">
        <v>16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22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T9" s="68">
        <f>IF(P15&gt;=64500,29000,ROUNDDOWN(P15*0.45,0))</f>
        <v>0</v>
      </c>
      <c r="BU9" s="71"/>
      <c r="BV9" s="71"/>
      <c r="BW9" s="71"/>
      <c r="BX9" s="71"/>
      <c r="BY9" s="71"/>
      <c r="BZ9" s="71"/>
      <c r="CA9" s="71"/>
      <c r="CB9" s="71"/>
      <c r="CC9" s="71"/>
      <c r="CD9" s="71"/>
      <c r="CE9" s="75"/>
    </row>
    <row r="10" spans="1:83" ht="10.5" customHeight="1">
      <c r="A10" s="8" t="s">
        <v>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T10" s="69"/>
      <c r="BU10" s="72"/>
      <c r="BV10" s="72"/>
      <c r="BW10" s="72"/>
      <c r="BX10" s="72"/>
      <c r="BY10" s="72"/>
      <c r="BZ10" s="72"/>
      <c r="CA10" s="72"/>
      <c r="CB10" s="72"/>
      <c r="CC10" s="72"/>
      <c r="CD10" s="72"/>
      <c r="CE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T11" s="70"/>
      <c r="BU11" s="73"/>
      <c r="BV11" s="73"/>
      <c r="BW11" s="73"/>
      <c r="BX11" s="73"/>
      <c r="BY11" s="73"/>
      <c r="BZ11" s="73"/>
      <c r="CA11" s="73"/>
      <c r="CB11" s="73"/>
      <c r="CC11" s="73"/>
      <c r="CD11" s="73"/>
      <c r="CE11" s="77"/>
    </row>
    <row r="12" spans="1:83" ht="10.5" customHeight="1">
      <c r="A12" s="9"/>
      <c r="B12" s="9"/>
      <c r="C12" s="9"/>
      <c r="G12" s="31"/>
      <c r="H12" s="31"/>
      <c r="J12" s="31"/>
      <c r="K12" s="31"/>
      <c r="L12" s="31"/>
      <c r="M12" s="31"/>
      <c r="N12" s="31"/>
      <c r="O12" s="31"/>
      <c r="P12" s="33" t="s">
        <v>10</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7</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45</v>
      </c>
      <c r="AL15" s="52"/>
      <c r="AM15" s="52"/>
      <c r="AN15" s="52"/>
      <c r="AO15" s="52"/>
      <c r="AP15" s="52"/>
      <c r="AQ15" s="52"/>
      <c r="AR15" s="56"/>
      <c r="AT15" s="14" t="s">
        <v>2</v>
      </c>
      <c r="AU15" s="14"/>
      <c r="AV15" s="14"/>
      <c r="AW15" s="14"/>
      <c r="AY15" s="68">
        <f>MIN(BT9,29000)</f>
        <v>0</v>
      </c>
      <c r="AZ15" s="71"/>
      <c r="BA15" s="71"/>
      <c r="BB15" s="71"/>
      <c r="BC15" s="71"/>
      <c r="BD15" s="71"/>
      <c r="BE15" s="71"/>
      <c r="BF15" s="71"/>
      <c r="BG15" s="71"/>
      <c r="BH15" s="71"/>
      <c r="BI15" s="71"/>
      <c r="BJ15" s="75"/>
      <c r="BN15" s="9"/>
      <c r="BO15" s="9"/>
      <c r="BS15" s="90">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12</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1" t="s">
        <v>8</v>
      </c>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1" t="s">
        <v>4</v>
      </c>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1" t="s">
        <v>11</v>
      </c>
    </row>
    <row r="33" spans="1:90" ht="10.5" customHeight="1">
      <c r="BR33" s="1" t="s">
        <v>9</v>
      </c>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t="str">
        <f>IF(AS28="","",IF(ROUNDDOWN(BR34,0)&gt;29000,29000,ROUNDDOWN(BR34,0)))</f>
        <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新井　雅士</cp:lastModifiedBy>
  <dcterms:created xsi:type="dcterms:W3CDTF">2019-09-18T02:33:18Z</dcterms:created>
  <dcterms:modified xsi:type="dcterms:W3CDTF">2022-10-12T09:43:26Z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3.1.7.0</vt:lpwstr>
      <vt:lpwstr>3.1.9.0</vt:lpwstr>
    </vt:vector>
  </property>
  <property fmtid="{DCFEDD21-7773-49B2-8022-6FC58DB5260B}" pid="3" name="LastSavedVersion">
    <vt:lpwstr>3.1.9.0</vt:lpwstr>
  </property>
  <property fmtid="{DCFEDD21-7773-49B2-8022-6FC58DB5260B}" pid="4" name="LastSavedDate">
    <vt:filetime>2022-10-12T09:43:26Z</vt:filetime>
  </property>
</Properties>
</file>